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\Documents\Przetarg na kredyt 16 mln zł\"/>
    </mc:Choice>
  </mc:AlternateContent>
  <xr:revisionPtr revIDLastSave="0" documentId="8_{BFE14B95-7D8A-4E46-817C-F9F9B555428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6 mln zł" sheetId="2" r:id="rId1"/>
  </sheets>
  <definedNames>
    <definedName name="a">#REF!</definedName>
    <definedName name="b">#REF!</definedName>
    <definedName name="Ubezpieczenie">#REF!</definedName>
  </definedNames>
  <calcPr calcId="181029"/>
</workbook>
</file>

<file path=xl/calcChain.xml><?xml version="1.0" encoding="utf-8"?>
<calcChain xmlns="http://schemas.openxmlformats.org/spreadsheetml/2006/main">
  <c r="D7" i="2" l="1"/>
  <c r="E24" i="2" s="1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D131" i="2" l="1"/>
  <c r="F23" i="2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E48" i="2" s="1"/>
  <c r="E11" i="2"/>
  <c r="E15" i="2"/>
  <c r="E20" i="2"/>
  <c r="E13" i="2"/>
  <c r="E17" i="2"/>
  <c r="E21" i="2"/>
  <c r="E18" i="2"/>
  <c r="E22" i="2"/>
  <c r="E14" i="2"/>
  <c r="E19" i="2"/>
  <c r="E12" i="2"/>
  <c r="E16" i="2"/>
  <c r="E23" i="2"/>
  <c r="E25" i="2" l="1"/>
  <c r="E28" i="2"/>
  <c r="E37" i="2"/>
  <c r="E41" i="2"/>
  <c r="E31" i="2"/>
  <c r="E39" i="2"/>
  <c r="E29" i="2"/>
  <c r="E42" i="2"/>
  <c r="E47" i="2"/>
  <c r="E33" i="2"/>
  <c r="E40" i="2"/>
  <c r="E30" i="2"/>
  <c r="E45" i="2"/>
  <c r="E43" i="2"/>
  <c r="E35" i="2"/>
  <c r="E27" i="2"/>
  <c r="E36" i="2"/>
  <c r="E32" i="2"/>
  <c r="E46" i="2"/>
  <c r="E34" i="2"/>
  <c r="F48" i="2"/>
  <c r="E38" i="2"/>
  <c r="E44" i="2"/>
  <c r="E26" i="2"/>
  <c r="F49" i="2" l="1"/>
  <c r="E49" i="2"/>
  <c r="F50" i="2" l="1"/>
  <c r="E50" i="2"/>
  <c r="F51" i="2" l="1"/>
  <c r="E51" i="2"/>
  <c r="E52" i="2" l="1"/>
  <c r="F52" i="2"/>
  <c r="E53" i="2" l="1"/>
  <c r="F53" i="2"/>
  <c r="E54" i="2" l="1"/>
  <c r="F54" i="2"/>
  <c r="F55" i="2" l="1"/>
  <c r="E55" i="2"/>
  <c r="F56" i="2" l="1"/>
  <c r="E56" i="2"/>
  <c r="F57" i="2" l="1"/>
  <c r="E57" i="2"/>
  <c r="E58" i="2" l="1"/>
  <c r="F58" i="2"/>
  <c r="F59" i="2" l="1"/>
  <c r="E59" i="2"/>
  <c r="F60" i="2" l="1"/>
  <c r="E60" i="2"/>
  <c r="F61" i="2" l="1"/>
  <c r="E61" i="2"/>
  <c r="E62" i="2" l="1"/>
  <c r="F62" i="2"/>
  <c r="F63" i="2" l="1"/>
  <c r="E63" i="2"/>
  <c r="E64" i="2" l="1"/>
  <c r="F64" i="2"/>
  <c r="F65" i="2" l="1"/>
  <c r="E65" i="2"/>
  <c r="E66" i="2" l="1"/>
  <c r="F66" i="2"/>
  <c r="E67" i="2" l="1"/>
  <c r="F67" i="2"/>
  <c r="F68" i="2" l="1"/>
  <c r="E68" i="2"/>
  <c r="F69" i="2" l="1"/>
  <c r="E69" i="2"/>
  <c r="E70" i="2" l="1"/>
  <c r="F70" i="2"/>
  <c r="E71" i="2" l="1"/>
  <c r="F71" i="2"/>
  <c r="F72" i="2" l="1"/>
  <c r="E72" i="2"/>
  <c r="F73" i="2" l="1"/>
  <c r="E73" i="2"/>
  <c r="E74" i="2" l="1"/>
  <c r="F74" i="2"/>
  <c r="F75" i="2" l="1"/>
  <c r="E75" i="2"/>
  <c r="F76" i="2" l="1"/>
  <c r="E76" i="2"/>
  <c r="E77" i="2" l="1"/>
  <c r="F77" i="2"/>
  <c r="F78" i="2" l="1"/>
  <c r="E78" i="2"/>
  <c r="F79" i="2" l="1"/>
  <c r="E79" i="2"/>
  <c r="E80" i="2" l="1"/>
  <c r="F80" i="2"/>
  <c r="F81" i="2" l="1"/>
  <c r="E81" i="2"/>
  <c r="F82" i="2" l="1"/>
  <c r="E82" i="2"/>
  <c r="F83" i="2" l="1"/>
  <c r="E83" i="2"/>
  <c r="F84" i="2" l="1"/>
  <c r="E84" i="2"/>
  <c r="F85" i="2" l="1"/>
  <c r="E85" i="2"/>
  <c r="F86" i="2" l="1"/>
  <c r="E86" i="2"/>
  <c r="F87" i="2" l="1"/>
  <c r="E87" i="2"/>
  <c r="F88" i="2" l="1"/>
  <c r="E88" i="2"/>
  <c r="F89" i="2" l="1"/>
  <c r="E89" i="2"/>
  <c r="E90" i="2" l="1"/>
  <c r="F90" i="2"/>
  <c r="F91" i="2" l="1"/>
  <c r="E91" i="2"/>
  <c r="F92" i="2" l="1"/>
  <c r="E92" i="2"/>
  <c r="F93" i="2" l="1"/>
  <c r="E93" i="2"/>
  <c r="F94" i="2" l="1"/>
  <c r="E94" i="2"/>
  <c r="E95" i="2" l="1"/>
  <c r="F95" i="2"/>
  <c r="F96" i="2" l="1"/>
  <c r="E96" i="2"/>
  <c r="F97" i="2" l="1"/>
  <c r="E97" i="2"/>
  <c r="F98" i="2" l="1"/>
  <c r="E98" i="2"/>
  <c r="F99" i="2" l="1"/>
  <c r="E99" i="2"/>
  <c r="F100" i="2" l="1"/>
  <c r="E100" i="2"/>
  <c r="F101" i="2" l="1"/>
  <c r="E101" i="2"/>
  <c r="F102" i="2" l="1"/>
  <c r="E102" i="2"/>
  <c r="F103" i="2" l="1"/>
  <c r="E103" i="2"/>
  <c r="F104" i="2" l="1"/>
  <c r="E104" i="2"/>
  <c r="F105" i="2" l="1"/>
  <c r="E105" i="2"/>
  <c r="F106" i="2" l="1"/>
  <c r="E106" i="2"/>
  <c r="F107" i="2" l="1"/>
  <c r="E107" i="2"/>
  <c r="E108" i="2" l="1"/>
  <c r="F108" i="2"/>
  <c r="F109" i="2" l="1"/>
  <c r="E109" i="2"/>
  <c r="F110" i="2" l="1"/>
  <c r="E110" i="2"/>
  <c r="F111" i="2" l="1"/>
  <c r="E111" i="2"/>
  <c r="F112" i="2" l="1"/>
  <c r="E112" i="2"/>
  <c r="F113" i="2" l="1"/>
  <c r="E113" i="2"/>
  <c r="F114" i="2" l="1"/>
  <c r="E114" i="2"/>
  <c r="F115" i="2" l="1"/>
  <c r="E115" i="2"/>
  <c r="F116" i="2" l="1"/>
  <c r="E116" i="2"/>
  <c r="F117" i="2" l="1"/>
  <c r="E117" i="2"/>
  <c r="F118" i="2" l="1"/>
  <c r="E118" i="2"/>
  <c r="F119" i="2" l="1"/>
  <c r="E119" i="2"/>
  <c r="F120" i="2" l="1"/>
  <c r="E120" i="2"/>
  <c r="F121" i="2" l="1"/>
  <c r="E121" i="2"/>
  <c r="F122" i="2" l="1"/>
  <c r="E122" i="2"/>
  <c r="F123" i="2" l="1"/>
  <c r="E123" i="2"/>
  <c r="F124" i="2" l="1"/>
  <c r="E124" i="2"/>
  <c r="F125" i="2" l="1"/>
  <c r="E125" i="2"/>
  <c r="F126" i="2" l="1"/>
  <c r="E126" i="2"/>
  <c r="F127" i="2" l="1"/>
  <c r="E127" i="2"/>
  <c r="F128" i="2" l="1"/>
  <c r="E128" i="2"/>
  <c r="F129" i="2" l="1"/>
  <c r="E129" i="2"/>
  <c r="F130" i="2" l="1"/>
  <c r="E130" i="2"/>
  <c r="E131" i="2" l="1"/>
</calcChain>
</file>

<file path=xl/sharedStrings.xml><?xml version="1.0" encoding="utf-8"?>
<sst xmlns="http://schemas.openxmlformats.org/spreadsheetml/2006/main" count="15" uniqueCount="15">
  <si>
    <t>Marża:</t>
  </si>
  <si>
    <t>WIBOR 1M:</t>
  </si>
  <si>
    <t>z 25 marca 2021 r.</t>
  </si>
  <si>
    <t>Rata kapitału</t>
  </si>
  <si>
    <t>Rata odsetek</t>
  </si>
  <si>
    <t>Saldo kredytu</t>
  </si>
  <si>
    <t>W kalkulacji przyjęto:</t>
  </si>
  <si>
    <t>………………………………………</t>
  </si>
  <si>
    <t>(podpisy i pieczęcie osób upoważnionych do reprezentowania Wykonawcy)</t>
  </si>
  <si>
    <r>
      <t xml:space="preserve">1) </t>
    </r>
    <r>
      <rPr>
        <sz val="12"/>
        <rFont val="Arial"/>
        <family val="2"/>
        <charset val="238"/>
      </rPr>
      <t>stawkę WIBOR 1M na dzień 25 marca 2021 r. - tj. 0,19 %</t>
    </r>
  </si>
  <si>
    <r>
      <t xml:space="preserve">2) </t>
    </r>
    <r>
      <rPr>
        <b/>
        <sz val="12"/>
        <rFont val="Arial"/>
        <family val="2"/>
        <charset val="238"/>
      </rPr>
      <t xml:space="preserve">zaoferowaną MARŻĘ w wysokości:  ……………… % </t>
    </r>
    <r>
      <rPr>
        <sz val="12"/>
        <rFont val="Arial"/>
        <family val="2"/>
        <charset val="238"/>
      </rPr>
      <t>(</t>
    </r>
    <r>
      <rPr>
        <i/>
        <sz val="12"/>
        <rFont val="Arial"/>
        <family val="2"/>
        <charset val="238"/>
      </rPr>
      <t>wypełnia Wykonawca</t>
    </r>
    <r>
      <rPr>
        <sz val="12"/>
        <rFont val="Arial"/>
        <family val="2"/>
        <charset val="238"/>
      </rPr>
      <t>).</t>
    </r>
  </si>
  <si>
    <t>Razem</t>
  </si>
  <si>
    <t>Załącznik nr 1.1</t>
  </si>
  <si>
    <t>Formularz kalkulacyjny – harmonogram spłaty   WYMAGA UZUPEŁNIENIA!!</t>
  </si>
  <si>
    <r>
      <rPr>
        <b/>
        <sz val="12"/>
        <color rgb="FFFF0000"/>
        <rFont val="Times New Roman"/>
        <family val="1"/>
        <charset val="238"/>
      </rPr>
      <t>←</t>
    </r>
    <r>
      <rPr>
        <b/>
        <sz val="12"/>
        <color rgb="FFFF0000"/>
        <rFont val="Arial"/>
        <family val="2"/>
        <charset val="238"/>
      </rPr>
      <t xml:space="preserve"> Proszę wpisać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</si>
</sst>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0">
    <font>
      <sz val="11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7.5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rgb="FFFF0000"/>
      <name val="Arial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7" fillId="0" borderId="0"/>
    <xf numFmtId="0" fontId="6" fillId="0" borderId="0"/>
    <xf numFmtId="0" fontId="14" fillId="20" borderId="1" applyNumberFormat="0" applyAlignment="0" applyProtection="0"/>
    <xf numFmtId="9" fontId="7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19" fillId="3" borderId="0" applyNumberFormat="0" applyBorder="0" applyAlignment="0" applyProtection="0"/>
    <xf numFmtId="164" fontId="20" fillId="0" borderId="0" applyFont="0" applyFill="0" applyBorder="0" applyAlignment="0" applyProtection="0"/>
  </cellStyleXfs>
  <cellXfs count="32">
    <xf numFmtId="0" fontId="0" fillId="0" borderId="0" xfId="0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" fontId="24" fillId="0" borderId="0" xfId="0" applyNumberFormat="1" applyFont="1" applyFill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/>
    <xf numFmtId="4" fontId="23" fillId="0" borderId="0" xfId="0" applyNumberFormat="1" applyFont="1" applyFill="1" applyBorder="1"/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4" fontId="24" fillId="0" borderId="10" xfId="0" applyNumberFormat="1" applyFont="1" applyFill="1" applyBorder="1" applyAlignment="1">
      <alignment horizontal="center"/>
    </xf>
    <xf numFmtId="164" fontId="23" fillId="0" borderId="0" xfId="47" applyFont="1" applyFill="1"/>
    <xf numFmtId="4" fontId="23" fillId="0" borderId="10" xfId="0" applyNumberFormat="1" applyFont="1" applyFill="1" applyBorder="1"/>
    <xf numFmtId="165" fontId="23" fillId="0" borderId="0" xfId="0" applyNumberFormat="1" applyFont="1" applyFill="1"/>
    <xf numFmtId="4" fontId="23" fillId="0" borderId="0" xfId="0" applyNumberFormat="1" applyFont="1" applyFill="1"/>
    <xf numFmtId="0" fontId="23" fillId="0" borderId="10" xfId="0" applyFont="1" applyFill="1" applyBorder="1" applyAlignment="1">
      <alignment horizontal="center"/>
    </xf>
    <xf numFmtId="4" fontId="24" fillId="0" borderId="10" xfId="0" applyNumberFormat="1" applyFont="1" applyFill="1" applyBorder="1"/>
    <xf numFmtId="0" fontId="24" fillId="0" borderId="10" xfId="0" applyFont="1" applyFill="1" applyBorder="1"/>
    <xf numFmtId="14" fontId="24" fillId="0" borderId="10" xfId="38" applyNumberFormat="1" applyFont="1" applyFill="1" applyBorder="1"/>
    <xf numFmtId="14" fontId="24" fillId="0" borderId="0" xfId="38" applyNumberFormat="1" applyFont="1" applyFill="1" applyBorder="1"/>
    <xf numFmtId="0" fontId="23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2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10" fontId="23" fillId="0" borderId="12" xfId="0" applyNumberFormat="1" applyFont="1" applyFill="1" applyBorder="1"/>
    <xf numFmtId="0" fontId="23" fillId="0" borderId="13" xfId="0" applyFont="1" applyFill="1" applyBorder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0" fontId="23" fillId="0" borderId="15" xfId="0" applyNumberFormat="1" applyFont="1" applyFill="1" applyBorder="1"/>
    <xf numFmtId="10" fontId="23" fillId="0" borderId="14" xfId="0" applyNumberFormat="1" applyFont="1" applyFill="1" applyBorder="1"/>
    <xf numFmtId="0" fontId="27" fillId="0" borderId="13" xfId="0" applyFont="1" applyFill="1" applyBorder="1"/>
  </cellXfs>
  <cellStyles count="4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47" builtinId="3"/>
    <cellStyle name="Dziesiętny 2" xfId="28" xr:uid="{00000000-0005-0000-0000-00001B000000}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Normalny 2" xfId="36" xr:uid="{00000000-0005-0000-0000-000024000000}"/>
    <cellStyle name="Normalny 2 2" xfId="37" xr:uid="{00000000-0005-0000-0000-000025000000}"/>
    <cellStyle name="Normalny_2013-07-25 kalkulator" xfId="38" xr:uid="{00000000-0005-0000-0000-000026000000}"/>
    <cellStyle name="Obliczenia" xfId="39" builtinId="22" customBuiltin="1"/>
    <cellStyle name="Procentowy 2" xfId="40" xr:uid="{00000000-0005-0000-0000-000028000000}"/>
    <cellStyle name="Suma" xfId="41" builtinId="25" customBuiltin="1"/>
    <cellStyle name="Tekst objaśnienia" xfId="42" builtinId="53" customBuiltin="1"/>
    <cellStyle name="Tekst ostrzeżenia" xfId="43" builtinId="11" customBuiltin="1"/>
    <cellStyle name="Tytuł" xfId="44" builtinId="15" customBuiltin="1"/>
    <cellStyle name="Uwaga" xfId="45" builtinId="10" customBuiltin="1"/>
    <cellStyle name="Zły" xfId="4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50F7-513F-4716-86C8-BD54E75E74F9}">
  <dimension ref="A2:J152"/>
  <sheetViews>
    <sheetView tabSelected="1" workbookViewId="0">
      <selection activeCell="D5" sqref="D5"/>
    </sheetView>
  </sheetViews>
  <sheetFormatPr defaultColWidth="9" defaultRowHeight="15.6"/>
  <cols>
    <col min="1" max="1" width="3.8984375" style="1" customWidth="1"/>
    <col min="2" max="2" width="7" style="2" customWidth="1"/>
    <col min="3" max="3" width="14.09765625" style="1" customWidth="1"/>
    <col min="4" max="4" width="17.8984375" style="1" customWidth="1"/>
    <col min="5" max="5" width="20.09765625" style="1" customWidth="1"/>
    <col min="6" max="6" width="17" style="1" customWidth="1"/>
    <col min="7" max="7" width="16.8984375" style="1" customWidth="1"/>
    <col min="8" max="8" width="8.59765625" style="1" customWidth="1"/>
    <col min="9" max="9" width="12.3984375" style="1" bestFit="1" customWidth="1"/>
    <col min="10" max="10" width="9" style="1"/>
    <col min="11" max="11" width="9.8984375" style="1" bestFit="1" customWidth="1"/>
    <col min="12" max="16384" width="9" style="1"/>
  </cols>
  <sheetData>
    <row r="2" spans="1:8">
      <c r="F2" s="27" t="s">
        <v>12</v>
      </c>
    </row>
    <row r="3" spans="1:8">
      <c r="B3" s="28" t="s">
        <v>13</v>
      </c>
    </row>
    <row r="4" spans="1:8" ht="16.2" thickBot="1"/>
    <row r="5" spans="1:8" ht="16.2" thickBot="1">
      <c r="C5" s="24" t="s">
        <v>0</v>
      </c>
      <c r="D5" s="30"/>
      <c r="E5" s="31" t="s">
        <v>14</v>
      </c>
    </row>
    <row r="6" spans="1:8">
      <c r="C6" s="24" t="s">
        <v>1</v>
      </c>
      <c r="D6" s="29">
        <v>1.9E-3</v>
      </c>
      <c r="E6" s="26" t="s">
        <v>2</v>
      </c>
    </row>
    <row r="7" spans="1:8">
      <c r="C7" s="24" t="s">
        <v>11</v>
      </c>
      <c r="D7" s="25">
        <f>D5+D6</f>
        <v>1.9E-3</v>
      </c>
      <c r="E7" s="26"/>
      <c r="G7" s="3"/>
    </row>
    <row r="8" spans="1:8">
      <c r="B8" s="5"/>
      <c r="C8" s="6"/>
      <c r="D8" s="7"/>
      <c r="E8" s="7"/>
      <c r="F8" s="7"/>
    </row>
    <row r="9" spans="1:8">
      <c r="B9" s="8"/>
      <c r="C9" s="9"/>
      <c r="D9" s="10" t="s">
        <v>3</v>
      </c>
      <c r="E9" s="10" t="s">
        <v>4</v>
      </c>
      <c r="F9" s="10" t="s">
        <v>5</v>
      </c>
    </row>
    <row r="10" spans="1:8">
      <c r="A10" s="11"/>
      <c r="B10" s="8"/>
      <c r="C10" s="18">
        <v>44317</v>
      </c>
      <c r="D10" s="12"/>
      <c r="E10" s="12"/>
      <c r="F10" s="12">
        <v>16000000</v>
      </c>
    </row>
    <row r="11" spans="1:8">
      <c r="B11" s="8">
        <v>1</v>
      </c>
      <c r="C11" s="18">
        <v>44347</v>
      </c>
      <c r="D11" s="12">
        <v>0</v>
      </c>
      <c r="E11" s="12">
        <f>ROUND($D$7*F10*(C11-C10)/366,2)</f>
        <v>2491.8000000000002</v>
      </c>
      <c r="F11" s="12">
        <f t="shared" ref="F11:F42" si="0">F10-D11</f>
        <v>16000000</v>
      </c>
      <c r="H11" s="13"/>
    </row>
    <row r="12" spans="1:8">
      <c r="B12" s="8">
        <v>2</v>
      </c>
      <c r="C12" s="18">
        <v>44377</v>
      </c>
      <c r="D12" s="12">
        <v>0</v>
      </c>
      <c r="E12" s="12">
        <f t="shared" ref="E12:E47" si="1">ROUND($D$7*F11*(C12-C11)/365,2)</f>
        <v>2498.63</v>
      </c>
      <c r="F12" s="12">
        <f t="shared" si="0"/>
        <v>16000000</v>
      </c>
    </row>
    <row r="13" spans="1:8">
      <c r="A13" s="11"/>
      <c r="B13" s="8">
        <v>3</v>
      </c>
      <c r="C13" s="18">
        <v>44408</v>
      </c>
      <c r="D13" s="12">
        <v>0</v>
      </c>
      <c r="E13" s="12">
        <f t="shared" si="1"/>
        <v>2581.92</v>
      </c>
      <c r="F13" s="12">
        <f t="shared" si="0"/>
        <v>16000000</v>
      </c>
    </row>
    <row r="14" spans="1:8">
      <c r="B14" s="8">
        <v>4</v>
      </c>
      <c r="C14" s="18">
        <v>44439</v>
      </c>
      <c r="D14" s="12">
        <v>0</v>
      </c>
      <c r="E14" s="12">
        <f t="shared" si="1"/>
        <v>2581.92</v>
      </c>
      <c r="F14" s="12">
        <f t="shared" si="0"/>
        <v>16000000</v>
      </c>
    </row>
    <row r="15" spans="1:8">
      <c r="B15" s="8">
        <v>5</v>
      </c>
      <c r="C15" s="18">
        <v>44469</v>
      </c>
      <c r="D15" s="12">
        <v>0</v>
      </c>
      <c r="E15" s="12">
        <f t="shared" si="1"/>
        <v>2498.63</v>
      </c>
      <c r="F15" s="12">
        <f t="shared" si="0"/>
        <v>16000000</v>
      </c>
    </row>
    <row r="16" spans="1:8">
      <c r="A16" s="11"/>
      <c r="B16" s="8">
        <v>6</v>
      </c>
      <c r="C16" s="18">
        <v>44500</v>
      </c>
      <c r="D16" s="12">
        <v>0</v>
      </c>
      <c r="E16" s="12">
        <f t="shared" si="1"/>
        <v>2581.92</v>
      </c>
      <c r="F16" s="12">
        <f t="shared" si="0"/>
        <v>16000000</v>
      </c>
    </row>
    <row r="17" spans="2:10">
      <c r="B17" s="8">
        <v>7</v>
      </c>
      <c r="C17" s="18">
        <v>44530</v>
      </c>
      <c r="D17" s="12">
        <v>0</v>
      </c>
      <c r="E17" s="12">
        <f t="shared" si="1"/>
        <v>2498.63</v>
      </c>
      <c r="F17" s="12">
        <f t="shared" si="0"/>
        <v>16000000</v>
      </c>
      <c r="H17" s="14"/>
    </row>
    <row r="18" spans="2:10">
      <c r="B18" s="8">
        <v>8</v>
      </c>
      <c r="C18" s="18">
        <v>44561</v>
      </c>
      <c r="D18" s="12">
        <v>0</v>
      </c>
      <c r="E18" s="12">
        <f t="shared" si="1"/>
        <v>2581.92</v>
      </c>
      <c r="F18" s="12">
        <f t="shared" si="0"/>
        <v>16000000</v>
      </c>
    </row>
    <row r="19" spans="2:10">
      <c r="B19" s="8">
        <v>9</v>
      </c>
      <c r="C19" s="18">
        <v>44592</v>
      </c>
      <c r="D19" s="12">
        <v>0</v>
      </c>
      <c r="E19" s="12">
        <f t="shared" si="1"/>
        <v>2581.92</v>
      </c>
      <c r="F19" s="12">
        <f t="shared" si="0"/>
        <v>16000000</v>
      </c>
    </row>
    <row r="20" spans="2:10">
      <c r="B20" s="8">
        <v>10</v>
      </c>
      <c r="C20" s="18">
        <v>44620</v>
      </c>
      <c r="D20" s="12">
        <v>0</v>
      </c>
      <c r="E20" s="12">
        <f t="shared" si="1"/>
        <v>2332.0500000000002</v>
      </c>
      <c r="F20" s="12">
        <f t="shared" si="0"/>
        <v>16000000</v>
      </c>
      <c r="H20" s="14"/>
      <c r="J20" s="14"/>
    </row>
    <row r="21" spans="2:10">
      <c r="B21" s="8">
        <v>11</v>
      </c>
      <c r="C21" s="18">
        <v>44651</v>
      </c>
      <c r="D21" s="12">
        <v>0</v>
      </c>
      <c r="E21" s="12">
        <f t="shared" si="1"/>
        <v>2581.92</v>
      </c>
      <c r="F21" s="12">
        <f t="shared" si="0"/>
        <v>16000000</v>
      </c>
    </row>
    <row r="22" spans="2:10">
      <c r="B22" s="8">
        <v>12</v>
      </c>
      <c r="C22" s="18">
        <v>44681</v>
      </c>
      <c r="D22" s="12">
        <v>0</v>
      </c>
      <c r="E22" s="12">
        <f t="shared" si="1"/>
        <v>2498.63</v>
      </c>
      <c r="F22" s="12">
        <f t="shared" si="0"/>
        <v>16000000</v>
      </c>
    </row>
    <row r="23" spans="2:10">
      <c r="B23" s="8">
        <v>13</v>
      </c>
      <c r="C23" s="18">
        <v>44712</v>
      </c>
      <c r="D23" s="12">
        <v>148148.15</v>
      </c>
      <c r="E23" s="12">
        <f t="shared" si="1"/>
        <v>2581.92</v>
      </c>
      <c r="F23" s="12">
        <f t="shared" si="0"/>
        <v>15851851.85</v>
      </c>
    </row>
    <row r="24" spans="2:10">
      <c r="B24" s="8">
        <v>14</v>
      </c>
      <c r="C24" s="18">
        <v>44742</v>
      </c>
      <c r="D24" s="12">
        <v>148148.15</v>
      </c>
      <c r="E24" s="12">
        <f>ROUND($D$7*F23*(C24-C23)/365,2)</f>
        <v>2475.4899999999998</v>
      </c>
      <c r="F24" s="12">
        <f t="shared" si="0"/>
        <v>15703703.699999999</v>
      </c>
    </row>
    <row r="25" spans="2:10">
      <c r="B25" s="8">
        <v>15</v>
      </c>
      <c r="C25" s="18">
        <v>44773</v>
      </c>
      <c r="D25" s="12">
        <v>148148.15</v>
      </c>
      <c r="E25" s="12">
        <f t="shared" si="1"/>
        <v>2534.1</v>
      </c>
      <c r="F25" s="12">
        <f t="shared" si="0"/>
        <v>15555555.549999999</v>
      </c>
    </row>
    <row r="26" spans="2:10">
      <c r="B26" s="8">
        <v>16</v>
      </c>
      <c r="C26" s="18">
        <v>44804</v>
      </c>
      <c r="D26" s="12">
        <v>148148.15</v>
      </c>
      <c r="E26" s="12">
        <f t="shared" si="1"/>
        <v>2510.1999999999998</v>
      </c>
      <c r="F26" s="12">
        <f t="shared" si="0"/>
        <v>15407407.399999999</v>
      </c>
    </row>
    <row r="27" spans="2:10">
      <c r="B27" s="8">
        <v>17</v>
      </c>
      <c r="C27" s="18">
        <v>44834</v>
      </c>
      <c r="D27" s="12">
        <v>148148.15</v>
      </c>
      <c r="E27" s="12">
        <f t="shared" si="1"/>
        <v>2406.09</v>
      </c>
      <c r="F27" s="12">
        <f t="shared" si="0"/>
        <v>15259259.249999998</v>
      </c>
    </row>
    <row r="28" spans="2:10">
      <c r="B28" s="8">
        <v>18</v>
      </c>
      <c r="C28" s="18">
        <v>44865</v>
      </c>
      <c r="D28" s="12">
        <v>148148.15</v>
      </c>
      <c r="E28" s="12">
        <f t="shared" si="1"/>
        <v>2462.38</v>
      </c>
      <c r="F28" s="12">
        <f t="shared" si="0"/>
        <v>15111111.099999998</v>
      </c>
    </row>
    <row r="29" spans="2:10">
      <c r="B29" s="8">
        <v>19</v>
      </c>
      <c r="C29" s="18">
        <v>44895</v>
      </c>
      <c r="D29" s="12">
        <v>148148.15</v>
      </c>
      <c r="E29" s="12">
        <f t="shared" si="1"/>
        <v>2359.8200000000002</v>
      </c>
      <c r="F29" s="12">
        <f t="shared" si="0"/>
        <v>14962962.949999997</v>
      </c>
    </row>
    <row r="30" spans="2:10">
      <c r="B30" s="8">
        <v>20</v>
      </c>
      <c r="C30" s="18">
        <v>44926</v>
      </c>
      <c r="D30" s="12">
        <v>148148.15</v>
      </c>
      <c r="E30" s="12">
        <f t="shared" si="1"/>
        <v>2414.5700000000002</v>
      </c>
      <c r="F30" s="12">
        <f t="shared" si="0"/>
        <v>14814814.799999997</v>
      </c>
    </row>
    <row r="31" spans="2:10">
      <c r="B31" s="8">
        <v>21</v>
      </c>
      <c r="C31" s="18">
        <v>44957</v>
      </c>
      <c r="D31" s="12">
        <v>148148.15</v>
      </c>
      <c r="E31" s="12">
        <f t="shared" si="1"/>
        <v>2390.66</v>
      </c>
      <c r="F31" s="12">
        <f t="shared" si="0"/>
        <v>14666666.649999997</v>
      </c>
    </row>
    <row r="32" spans="2:10">
      <c r="B32" s="8">
        <v>22</v>
      </c>
      <c r="C32" s="18">
        <v>44985</v>
      </c>
      <c r="D32" s="12">
        <v>148148.15</v>
      </c>
      <c r="E32" s="12">
        <f t="shared" si="1"/>
        <v>2137.7199999999998</v>
      </c>
      <c r="F32" s="12">
        <f t="shared" si="0"/>
        <v>14518518.499999996</v>
      </c>
    </row>
    <row r="33" spans="2:6">
      <c r="B33" s="8">
        <v>23</v>
      </c>
      <c r="C33" s="18">
        <v>45016</v>
      </c>
      <c r="D33" s="12">
        <v>148148.15</v>
      </c>
      <c r="E33" s="12">
        <f t="shared" si="1"/>
        <v>2342.85</v>
      </c>
      <c r="F33" s="12">
        <f t="shared" si="0"/>
        <v>14370370.349999996</v>
      </c>
    </row>
    <row r="34" spans="2:6">
      <c r="B34" s="8">
        <v>24</v>
      </c>
      <c r="C34" s="18">
        <v>45046</v>
      </c>
      <c r="D34" s="12">
        <v>148148.15</v>
      </c>
      <c r="E34" s="12">
        <f t="shared" si="1"/>
        <v>2244.14</v>
      </c>
      <c r="F34" s="12">
        <f t="shared" si="0"/>
        <v>14222222.199999996</v>
      </c>
    </row>
    <row r="35" spans="2:6">
      <c r="B35" s="8">
        <v>25</v>
      </c>
      <c r="C35" s="18">
        <v>45077</v>
      </c>
      <c r="D35" s="12">
        <v>148148.15</v>
      </c>
      <c r="E35" s="12">
        <f t="shared" si="1"/>
        <v>2295.04</v>
      </c>
      <c r="F35" s="12">
        <f t="shared" si="0"/>
        <v>14074074.049999995</v>
      </c>
    </row>
    <row r="36" spans="2:6">
      <c r="B36" s="8">
        <v>26</v>
      </c>
      <c r="C36" s="18">
        <v>45107</v>
      </c>
      <c r="D36" s="12">
        <v>148148.15</v>
      </c>
      <c r="E36" s="12">
        <f t="shared" si="1"/>
        <v>2197.87</v>
      </c>
      <c r="F36" s="12">
        <f t="shared" si="0"/>
        <v>13925925.899999995</v>
      </c>
    </row>
    <row r="37" spans="2:6">
      <c r="B37" s="8">
        <v>27</v>
      </c>
      <c r="C37" s="18">
        <v>45138</v>
      </c>
      <c r="D37" s="12">
        <v>148148.15</v>
      </c>
      <c r="E37" s="12">
        <f t="shared" si="1"/>
        <v>2247.2199999999998</v>
      </c>
      <c r="F37" s="12">
        <f t="shared" si="0"/>
        <v>13777777.749999994</v>
      </c>
    </row>
    <row r="38" spans="2:6">
      <c r="B38" s="8">
        <v>28</v>
      </c>
      <c r="C38" s="18">
        <v>45169</v>
      </c>
      <c r="D38" s="12">
        <v>148148.15</v>
      </c>
      <c r="E38" s="12">
        <f t="shared" si="1"/>
        <v>2223.3200000000002</v>
      </c>
      <c r="F38" s="12">
        <f t="shared" si="0"/>
        <v>13629629.599999994</v>
      </c>
    </row>
    <row r="39" spans="2:6">
      <c r="B39" s="8">
        <v>29</v>
      </c>
      <c r="C39" s="18">
        <v>45199</v>
      </c>
      <c r="D39" s="12">
        <v>148148.15</v>
      </c>
      <c r="E39" s="12">
        <f t="shared" si="1"/>
        <v>2128.46</v>
      </c>
      <c r="F39" s="12">
        <f t="shared" si="0"/>
        <v>13481481.449999994</v>
      </c>
    </row>
    <row r="40" spans="2:6">
      <c r="B40" s="8">
        <v>30</v>
      </c>
      <c r="C40" s="18">
        <v>45230</v>
      </c>
      <c r="D40" s="12">
        <v>148148.15</v>
      </c>
      <c r="E40" s="12">
        <f t="shared" si="1"/>
        <v>2175.5</v>
      </c>
      <c r="F40" s="12">
        <f t="shared" si="0"/>
        <v>13333333.299999993</v>
      </c>
    </row>
    <row r="41" spans="2:6">
      <c r="B41" s="8">
        <v>31</v>
      </c>
      <c r="C41" s="18">
        <v>45260</v>
      </c>
      <c r="D41" s="12">
        <v>148148.15</v>
      </c>
      <c r="E41" s="12">
        <f t="shared" si="1"/>
        <v>2082.19</v>
      </c>
      <c r="F41" s="12">
        <f t="shared" si="0"/>
        <v>13185185.149999993</v>
      </c>
    </row>
    <row r="42" spans="2:6">
      <c r="B42" s="8">
        <v>32</v>
      </c>
      <c r="C42" s="18">
        <v>45291</v>
      </c>
      <c r="D42" s="12">
        <v>148148.15</v>
      </c>
      <c r="E42" s="12">
        <f t="shared" si="1"/>
        <v>2127.69</v>
      </c>
      <c r="F42" s="12">
        <f t="shared" si="0"/>
        <v>13037036.999999993</v>
      </c>
    </row>
    <row r="43" spans="2:6">
      <c r="B43" s="8">
        <v>33</v>
      </c>
      <c r="C43" s="18">
        <v>45322</v>
      </c>
      <c r="D43" s="12">
        <v>148148.15</v>
      </c>
      <c r="E43" s="12">
        <f t="shared" si="1"/>
        <v>2103.7800000000002</v>
      </c>
      <c r="F43" s="12">
        <f t="shared" ref="F43:F74" si="2">F42-D43</f>
        <v>12888888.849999992</v>
      </c>
    </row>
    <row r="44" spans="2:6">
      <c r="B44" s="8">
        <v>34</v>
      </c>
      <c r="C44" s="18">
        <v>45351</v>
      </c>
      <c r="D44" s="12">
        <v>148148.15</v>
      </c>
      <c r="E44" s="12">
        <f t="shared" si="1"/>
        <v>1945.69</v>
      </c>
      <c r="F44" s="12">
        <f t="shared" si="2"/>
        <v>12740740.699999992</v>
      </c>
    </row>
    <row r="45" spans="2:6">
      <c r="B45" s="8">
        <v>35</v>
      </c>
      <c r="C45" s="18">
        <v>45382</v>
      </c>
      <c r="D45" s="12">
        <v>148148.15</v>
      </c>
      <c r="E45" s="12">
        <f t="shared" si="1"/>
        <v>2055.9699999999998</v>
      </c>
      <c r="F45" s="12">
        <f t="shared" si="2"/>
        <v>12592592.549999991</v>
      </c>
    </row>
    <row r="46" spans="2:6">
      <c r="B46" s="8">
        <v>36</v>
      </c>
      <c r="C46" s="18">
        <v>45412</v>
      </c>
      <c r="D46" s="12">
        <v>148148.15</v>
      </c>
      <c r="E46" s="12">
        <f t="shared" si="1"/>
        <v>1966.51</v>
      </c>
      <c r="F46" s="12">
        <f t="shared" si="2"/>
        <v>12444444.399999991</v>
      </c>
    </row>
    <row r="47" spans="2:6">
      <c r="B47" s="8">
        <v>37</v>
      </c>
      <c r="C47" s="18">
        <v>45443</v>
      </c>
      <c r="D47" s="12">
        <v>148148.15</v>
      </c>
      <c r="E47" s="12">
        <f t="shared" si="1"/>
        <v>2008.16</v>
      </c>
      <c r="F47" s="12">
        <f t="shared" si="2"/>
        <v>12296296.249999991</v>
      </c>
    </row>
    <row r="48" spans="2:6">
      <c r="B48" s="8">
        <v>38</v>
      </c>
      <c r="C48" s="18">
        <v>45473</v>
      </c>
      <c r="D48" s="12">
        <v>148148.15</v>
      </c>
      <c r="E48" s="12">
        <f t="shared" ref="E48:E59" si="3">ROUND($D$7*F47*(C48-C47)/366,2)</f>
        <v>1915</v>
      </c>
      <c r="F48" s="12">
        <f t="shared" si="2"/>
        <v>12148148.09999999</v>
      </c>
    </row>
    <row r="49" spans="2:6">
      <c r="B49" s="8">
        <v>39</v>
      </c>
      <c r="C49" s="18">
        <v>45504</v>
      </c>
      <c r="D49" s="12">
        <v>148148.15</v>
      </c>
      <c r="E49" s="12">
        <f t="shared" si="3"/>
        <v>1954.99</v>
      </c>
      <c r="F49" s="12">
        <f t="shared" si="2"/>
        <v>11999999.94999999</v>
      </c>
    </row>
    <row r="50" spans="2:6">
      <c r="B50" s="8">
        <v>40</v>
      </c>
      <c r="C50" s="18">
        <v>45535</v>
      </c>
      <c r="D50" s="12">
        <v>148148.15</v>
      </c>
      <c r="E50" s="12">
        <f t="shared" si="3"/>
        <v>1931.15</v>
      </c>
      <c r="F50" s="12">
        <f t="shared" si="2"/>
        <v>11851851.79999999</v>
      </c>
    </row>
    <row r="51" spans="2:6">
      <c r="B51" s="8">
        <v>41</v>
      </c>
      <c r="C51" s="18">
        <v>45565</v>
      </c>
      <c r="D51" s="12">
        <v>148148.15</v>
      </c>
      <c r="E51" s="12">
        <f t="shared" si="3"/>
        <v>1845.78</v>
      </c>
      <c r="F51" s="12">
        <f t="shared" si="2"/>
        <v>11703703.649999989</v>
      </c>
    </row>
    <row r="52" spans="2:6">
      <c r="B52" s="8">
        <v>42</v>
      </c>
      <c r="C52" s="18">
        <v>45596</v>
      </c>
      <c r="D52" s="12">
        <v>148148.15</v>
      </c>
      <c r="E52" s="12">
        <f t="shared" si="3"/>
        <v>1883.46</v>
      </c>
      <c r="F52" s="12">
        <f t="shared" si="2"/>
        <v>11555555.499999989</v>
      </c>
    </row>
    <row r="53" spans="2:6">
      <c r="B53" s="8">
        <v>43</v>
      </c>
      <c r="C53" s="18">
        <v>45626</v>
      </c>
      <c r="D53" s="12">
        <v>148148.15</v>
      </c>
      <c r="E53" s="12">
        <f t="shared" si="3"/>
        <v>1799.64</v>
      </c>
      <c r="F53" s="12">
        <f t="shared" si="2"/>
        <v>11407407.349999988</v>
      </c>
    </row>
    <row r="54" spans="2:6">
      <c r="B54" s="8">
        <v>44</v>
      </c>
      <c r="C54" s="18">
        <v>45657</v>
      </c>
      <c r="D54" s="12">
        <v>148148.15</v>
      </c>
      <c r="E54" s="12">
        <f t="shared" si="3"/>
        <v>1835.78</v>
      </c>
      <c r="F54" s="12">
        <f t="shared" si="2"/>
        <v>11259259.199999988</v>
      </c>
    </row>
    <row r="55" spans="2:6">
      <c r="B55" s="8">
        <v>45</v>
      </c>
      <c r="C55" s="18">
        <v>45688</v>
      </c>
      <c r="D55" s="12">
        <v>148148.15</v>
      </c>
      <c r="E55" s="12">
        <f t="shared" si="3"/>
        <v>1811.94</v>
      </c>
      <c r="F55" s="12">
        <f t="shared" si="2"/>
        <v>11111111.049999988</v>
      </c>
    </row>
    <row r="56" spans="2:6">
      <c r="B56" s="8">
        <v>46</v>
      </c>
      <c r="C56" s="18">
        <v>45716</v>
      </c>
      <c r="D56" s="12">
        <v>148148.15</v>
      </c>
      <c r="E56" s="12">
        <f t="shared" si="3"/>
        <v>1615.06</v>
      </c>
      <c r="F56" s="12">
        <f t="shared" si="2"/>
        <v>10962962.899999987</v>
      </c>
    </row>
    <row r="57" spans="2:6">
      <c r="B57" s="8">
        <v>47</v>
      </c>
      <c r="C57" s="18">
        <v>45747</v>
      </c>
      <c r="D57" s="12">
        <v>148148.15</v>
      </c>
      <c r="E57" s="12">
        <f t="shared" si="3"/>
        <v>1764.26</v>
      </c>
      <c r="F57" s="12">
        <f t="shared" si="2"/>
        <v>10814814.749999987</v>
      </c>
    </row>
    <row r="58" spans="2:6">
      <c r="B58" s="8">
        <v>48</v>
      </c>
      <c r="C58" s="18">
        <v>45777</v>
      </c>
      <c r="D58" s="12">
        <v>148148.15</v>
      </c>
      <c r="E58" s="12">
        <f t="shared" si="3"/>
        <v>1684.27</v>
      </c>
      <c r="F58" s="12">
        <f t="shared" si="2"/>
        <v>10666666.599999987</v>
      </c>
    </row>
    <row r="59" spans="2:6">
      <c r="B59" s="8">
        <v>49</v>
      </c>
      <c r="C59" s="18">
        <v>45808</v>
      </c>
      <c r="D59" s="12">
        <v>148148.15</v>
      </c>
      <c r="E59" s="12">
        <f t="shared" si="3"/>
        <v>1716.58</v>
      </c>
      <c r="F59" s="12">
        <f t="shared" si="2"/>
        <v>10518518.449999986</v>
      </c>
    </row>
    <row r="60" spans="2:6">
      <c r="B60" s="8">
        <v>50</v>
      </c>
      <c r="C60" s="18">
        <v>45838</v>
      </c>
      <c r="D60" s="12">
        <v>148148.15</v>
      </c>
      <c r="E60" s="12">
        <f t="shared" ref="E60:E95" si="4">ROUND($D$7*F59*(C60-C59)/365,2)</f>
        <v>1642.62</v>
      </c>
      <c r="F60" s="12">
        <f t="shared" si="2"/>
        <v>10370370.299999986</v>
      </c>
    </row>
    <row r="61" spans="2:6">
      <c r="B61" s="8">
        <v>51</v>
      </c>
      <c r="C61" s="18">
        <v>45869</v>
      </c>
      <c r="D61" s="12">
        <v>148148.15</v>
      </c>
      <c r="E61" s="12">
        <f t="shared" si="4"/>
        <v>1673.47</v>
      </c>
      <c r="F61" s="12">
        <f t="shared" si="2"/>
        <v>10222222.149999985</v>
      </c>
    </row>
    <row r="62" spans="2:6">
      <c r="B62" s="8">
        <v>52</v>
      </c>
      <c r="C62" s="18">
        <v>45900</v>
      </c>
      <c r="D62" s="12">
        <v>148148.15</v>
      </c>
      <c r="E62" s="12">
        <f t="shared" si="4"/>
        <v>1649.56</v>
      </c>
      <c r="F62" s="12">
        <f t="shared" si="2"/>
        <v>10074073.999999985</v>
      </c>
    </row>
    <row r="63" spans="2:6">
      <c r="B63" s="8">
        <v>53</v>
      </c>
      <c r="C63" s="18">
        <v>45930</v>
      </c>
      <c r="D63" s="12">
        <v>148148.15</v>
      </c>
      <c r="E63" s="12">
        <f t="shared" si="4"/>
        <v>1573.21</v>
      </c>
      <c r="F63" s="12">
        <f t="shared" si="2"/>
        <v>9925925.8499999847</v>
      </c>
    </row>
    <row r="64" spans="2:6">
      <c r="B64" s="8">
        <v>54</v>
      </c>
      <c r="C64" s="18">
        <v>45961</v>
      </c>
      <c r="D64" s="12">
        <v>148148.15</v>
      </c>
      <c r="E64" s="12">
        <f t="shared" si="4"/>
        <v>1601.75</v>
      </c>
      <c r="F64" s="12">
        <f t="shared" si="2"/>
        <v>9777777.6999999844</v>
      </c>
    </row>
    <row r="65" spans="2:6">
      <c r="B65" s="8">
        <v>55</v>
      </c>
      <c r="C65" s="18">
        <v>45991</v>
      </c>
      <c r="D65" s="12">
        <v>148148.15</v>
      </c>
      <c r="E65" s="12">
        <f t="shared" si="4"/>
        <v>1526.94</v>
      </c>
      <c r="F65" s="12">
        <f t="shared" si="2"/>
        <v>9629629.549999984</v>
      </c>
    </row>
    <row r="66" spans="2:6">
      <c r="B66" s="8">
        <v>56</v>
      </c>
      <c r="C66" s="18">
        <v>46022</v>
      </c>
      <c r="D66" s="12">
        <v>148148.15</v>
      </c>
      <c r="E66" s="12">
        <f t="shared" si="4"/>
        <v>1553.93</v>
      </c>
      <c r="F66" s="12">
        <f t="shared" si="2"/>
        <v>9481481.3999999836</v>
      </c>
    </row>
    <row r="67" spans="2:6">
      <c r="B67" s="8">
        <v>57</v>
      </c>
      <c r="C67" s="18">
        <v>46053</v>
      </c>
      <c r="D67" s="12">
        <v>148148.15</v>
      </c>
      <c r="E67" s="12">
        <f t="shared" si="4"/>
        <v>1530.03</v>
      </c>
      <c r="F67" s="12">
        <f t="shared" si="2"/>
        <v>9333333.2499999832</v>
      </c>
    </row>
    <row r="68" spans="2:6">
      <c r="B68" s="8">
        <v>58</v>
      </c>
      <c r="C68" s="18">
        <v>46081</v>
      </c>
      <c r="D68" s="12">
        <v>148148.15</v>
      </c>
      <c r="E68" s="12">
        <f t="shared" si="4"/>
        <v>1360.37</v>
      </c>
      <c r="F68" s="12">
        <f t="shared" si="2"/>
        <v>9185185.0999999829</v>
      </c>
    </row>
    <row r="69" spans="2:6">
      <c r="B69" s="8">
        <v>59</v>
      </c>
      <c r="C69" s="18">
        <v>46112</v>
      </c>
      <c r="D69" s="12">
        <v>148148.15</v>
      </c>
      <c r="E69" s="12">
        <f t="shared" si="4"/>
        <v>1482.21</v>
      </c>
      <c r="F69" s="12">
        <f t="shared" si="2"/>
        <v>9037036.9499999825</v>
      </c>
    </row>
    <row r="70" spans="2:6">
      <c r="B70" s="8">
        <v>60</v>
      </c>
      <c r="C70" s="18">
        <v>46142</v>
      </c>
      <c r="D70" s="12">
        <v>148148.15</v>
      </c>
      <c r="E70" s="12">
        <f t="shared" si="4"/>
        <v>1411.26</v>
      </c>
      <c r="F70" s="12">
        <f t="shared" si="2"/>
        <v>8888888.7999999821</v>
      </c>
    </row>
    <row r="71" spans="2:6">
      <c r="B71" s="8">
        <v>61</v>
      </c>
      <c r="C71" s="18">
        <v>46173</v>
      </c>
      <c r="D71" s="12">
        <v>148148.15</v>
      </c>
      <c r="E71" s="12">
        <f t="shared" si="4"/>
        <v>1434.4</v>
      </c>
      <c r="F71" s="12">
        <f t="shared" si="2"/>
        <v>8740740.6499999817</v>
      </c>
    </row>
    <row r="72" spans="2:6">
      <c r="B72" s="8">
        <v>62</v>
      </c>
      <c r="C72" s="18">
        <v>46203</v>
      </c>
      <c r="D72" s="12">
        <v>148148.15</v>
      </c>
      <c r="E72" s="12">
        <f t="shared" si="4"/>
        <v>1364.99</v>
      </c>
      <c r="F72" s="12">
        <f t="shared" si="2"/>
        <v>8592592.4999999814</v>
      </c>
    </row>
    <row r="73" spans="2:6">
      <c r="B73" s="8">
        <v>63</v>
      </c>
      <c r="C73" s="18">
        <v>46234</v>
      </c>
      <c r="D73" s="12">
        <v>148148.15</v>
      </c>
      <c r="E73" s="12">
        <f t="shared" si="4"/>
        <v>1386.59</v>
      </c>
      <c r="F73" s="12">
        <f t="shared" si="2"/>
        <v>8444444.349999981</v>
      </c>
    </row>
    <row r="74" spans="2:6">
      <c r="B74" s="8">
        <v>64</v>
      </c>
      <c r="C74" s="18">
        <v>46265</v>
      </c>
      <c r="D74" s="12">
        <v>148148.15</v>
      </c>
      <c r="E74" s="12">
        <f t="shared" si="4"/>
        <v>1362.68</v>
      </c>
      <c r="F74" s="12">
        <f t="shared" si="2"/>
        <v>8296296.1999999806</v>
      </c>
    </row>
    <row r="75" spans="2:6">
      <c r="B75" s="8">
        <v>65</v>
      </c>
      <c r="C75" s="18">
        <v>46295</v>
      </c>
      <c r="D75" s="12">
        <v>148148.15</v>
      </c>
      <c r="E75" s="12">
        <f t="shared" si="4"/>
        <v>1295.5899999999999</v>
      </c>
      <c r="F75" s="12">
        <f t="shared" ref="F75:F106" si="5">F74-D75</f>
        <v>8148148.0499999803</v>
      </c>
    </row>
    <row r="76" spans="2:6">
      <c r="B76" s="8">
        <v>66</v>
      </c>
      <c r="C76" s="18">
        <v>46326</v>
      </c>
      <c r="D76" s="12">
        <v>148148.15</v>
      </c>
      <c r="E76" s="12">
        <f t="shared" si="4"/>
        <v>1314.87</v>
      </c>
      <c r="F76" s="12">
        <f t="shared" si="5"/>
        <v>7999999.8999999799</v>
      </c>
    </row>
    <row r="77" spans="2:6">
      <c r="B77" s="8">
        <v>67</v>
      </c>
      <c r="C77" s="18">
        <v>46356</v>
      </c>
      <c r="D77" s="12">
        <v>148148.15</v>
      </c>
      <c r="E77" s="12">
        <f t="shared" si="4"/>
        <v>1249.32</v>
      </c>
      <c r="F77" s="12">
        <f t="shared" si="5"/>
        <v>7851851.7499999795</v>
      </c>
    </row>
    <row r="78" spans="2:6">
      <c r="B78" s="8">
        <v>68</v>
      </c>
      <c r="C78" s="18">
        <v>46387</v>
      </c>
      <c r="D78" s="12">
        <v>148148.15</v>
      </c>
      <c r="E78" s="12">
        <f t="shared" si="4"/>
        <v>1267.05</v>
      </c>
      <c r="F78" s="12">
        <f t="shared" si="5"/>
        <v>7703703.5999999791</v>
      </c>
    </row>
    <row r="79" spans="2:6">
      <c r="B79" s="8">
        <v>69</v>
      </c>
      <c r="C79" s="18">
        <v>46418</v>
      </c>
      <c r="D79" s="12">
        <v>148148.15</v>
      </c>
      <c r="E79" s="12">
        <f t="shared" si="4"/>
        <v>1243.1500000000001</v>
      </c>
      <c r="F79" s="12">
        <f t="shared" si="5"/>
        <v>7555555.4499999788</v>
      </c>
    </row>
    <row r="80" spans="2:6">
      <c r="B80" s="8">
        <v>70</v>
      </c>
      <c r="C80" s="18">
        <v>46446</v>
      </c>
      <c r="D80" s="12">
        <v>148148.15</v>
      </c>
      <c r="E80" s="12">
        <f t="shared" si="4"/>
        <v>1101.25</v>
      </c>
      <c r="F80" s="12">
        <f t="shared" si="5"/>
        <v>7407407.2999999784</v>
      </c>
    </row>
    <row r="81" spans="2:6">
      <c r="B81" s="8">
        <v>71</v>
      </c>
      <c r="C81" s="18">
        <v>46477</v>
      </c>
      <c r="D81" s="12">
        <v>148148.15</v>
      </c>
      <c r="E81" s="12">
        <f t="shared" si="4"/>
        <v>1195.33</v>
      </c>
      <c r="F81" s="12">
        <f t="shared" si="5"/>
        <v>7259259.149999978</v>
      </c>
    </row>
    <row r="82" spans="2:6">
      <c r="B82" s="8">
        <v>72</v>
      </c>
      <c r="C82" s="18">
        <v>46507</v>
      </c>
      <c r="D82" s="12">
        <v>148148.15</v>
      </c>
      <c r="E82" s="12">
        <f t="shared" si="4"/>
        <v>1133.6400000000001</v>
      </c>
      <c r="F82" s="12">
        <f t="shared" si="5"/>
        <v>7111110.9999999776</v>
      </c>
    </row>
    <row r="83" spans="2:6">
      <c r="B83" s="8">
        <v>73</v>
      </c>
      <c r="C83" s="18">
        <v>46538</v>
      </c>
      <c r="D83" s="12">
        <v>148148.15</v>
      </c>
      <c r="E83" s="12">
        <f t="shared" si="4"/>
        <v>1147.52</v>
      </c>
      <c r="F83" s="12">
        <f t="shared" si="5"/>
        <v>6962962.8499999773</v>
      </c>
    </row>
    <row r="84" spans="2:6">
      <c r="B84" s="8">
        <v>74</v>
      </c>
      <c r="C84" s="18">
        <v>46568</v>
      </c>
      <c r="D84" s="12">
        <v>148148.15</v>
      </c>
      <c r="E84" s="12">
        <f t="shared" si="4"/>
        <v>1087.3699999999999</v>
      </c>
      <c r="F84" s="12">
        <f t="shared" si="5"/>
        <v>6814814.6999999769</v>
      </c>
    </row>
    <row r="85" spans="2:6">
      <c r="B85" s="8">
        <v>75</v>
      </c>
      <c r="C85" s="18">
        <v>46599</v>
      </c>
      <c r="D85" s="12">
        <v>148148.15</v>
      </c>
      <c r="E85" s="12">
        <f t="shared" si="4"/>
        <v>1099.71</v>
      </c>
      <c r="F85" s="12">
        <f t="shared" si="5"/>
        <v>6666666.5499999765</v>
      </c>
    </row>
    <row r="86" spans="2:6">
      <c r="B86" s="8">
        <v>76</v>
      </c>
      <c r="C86" s="18">
        <v>46630</v>
      </c>
      <c r="D86" s="12">
        <v>148148.15</v>
      </c>
      <c r="E86" s="12">
        <f t="shared" si="4"/>
        <v>1075.8</v>
      </c>
      <c r="F86" s="12">
        <f t="shared" si="5"/>
        <v>6518518.3999999762</v>
      </c>
    </row>
    <row r="87" spans="2:6">
      <c r="B87" s="8">
        <v>77</v>
      </c>
      <c r="C87" s="18">
        <v>46660</v>
      </c>
      <c r="D87" s="12">
        <v>148148.15</v>
      </c>
      <c r="E87" s="12">
        <f t="shared" si="4"/>
        <v>1017.96</v>
      </c>
      <c r="F87" s="12">
        <f t="shared" si="5"/>
        <v>6370370.2499999758</v>
      </c>
    </row>
    <row r="88" spans="2:6">
      <c r="B88" s="8">
        <v>78</v>
      </c>
      <c r="C88" s="18">
        <v>46691</v>
      </c>
      <c r="D88" s="12">
        <v>148148.15</v>
      </c>
      <c r="E88" s="12">
        <f t="shared" si="4"/>
        <v>1027.99</v>
      </c>
      <c r="F88" s="12">
        <f t="shared" si="5"/>
        <v>6222222.0999999754</v>
      </c>
    </row>
    <row r="89" spans="2:6">
      <c r="B89" s="8">
        <v>79</v>
      </c>
      <c r="C89" s="18">
        <v>46721</v>
      </c>
      <c r="D89" s="12">
        <v>148148.15</v>
      </c>
      <c r="E89" s="12">
        <f t="shared" si="4"/>
        <v>971.69</v>
      </c>
      <c r="F89" s="12">
        <f t="shared" si="5"/>
        <v>6074073.949999975</v>
      </c>
    </row>
    <row r="90" spans="2:6">
      <c r="B90" s="8">
        <v>80</v>
      </c>
      <c r="C90" s="18">
        <v>46752</v>
      </c>
      <c r="D90" s="12">
        <v>148148.15</v>
      </c>
      <c r="E90" s="12">
        <f t="shared" si="4"/>
        <v>980.17</v>
      </c>
      <c r="F90" s="12">
        <f t="shared" si="5"/>
        <v>5925925.7999999747</v>
      </c>
    </row>
    <row r="91" spans="2:6">
      <c r="B91" s="8">
        <v>81</v>
      </c>
      <c r="C91" s="18">
        <v>46783</v>
      </c>
      <c r="D91" s="12">
        <v>148148.15</v>
      </c>
      <c r="E91" s="12">
        <f t="shared" si="4"/>
        <v>956.27</v>
      </c>
      <c r="F91" s="12">
        <f t="shared" si="5"/>
        <v>5777777.6499999743</v>
      </c>
    </row>
    <row r="92" spans="2:6">
      <c r="B92" s="8">
        <v>82</v>
      </c>
      <c r="C92" s="18">
        <v>46812</v>
      </c>
      <c r="D92" s="12">
        <v>148148.15</v>
      </c>
      <c r="E92" s="12">
        <f t="shared" si="4"/>
        <v>872.21</v>
      </c>
      <c r="F92" s="12">
        <f t="shared" si="5"/>
        <v>5629629.4999999739</v>
      </c>
    </row>
    <row r="93" spans="2:6">
      <c r="B93" s="8">
        <v>83</v>
      </c>
      <c r="C93" s="18">
        <v>46843</v>
      </c>
      <c r="D93" s="12">
        <v>148148.15</v>
      </c>
      <c r="E93" s="12">
        <f t="shared" si="4"/>
        <v>908.45</v>
      </c>
      <c r="F93" s="12">
        <f t="shared" si="5"/>
        <v>5481481.3499999736</v>
      </c>
    </row>
    <row r="94" spans="2:6">
      <c r="B94" s="8">
        <v>84</v>
      </c>
      <c r="C94" s="18">
        <v>46873</v>
      </c>
      <c r="D94" s="12">
        <v>148148.15</v>
      </c>
      <c r="E94" s="12">
        <f t="shared" si="4"/>
        <v>856.01</v>
      </c>
      <c r="F94" s="12">
        <f t="shared" si="5"/>
        <v>5333333.1999999732</v>
      </c>
    </row>
    <row r="95" spans="2:6">
      <c r="B95" s="8">
        <v>85</v>
      </c>
      <c r="C95" s="18">
        <v>46904</v>
      </c>
      <c r="D95" s="12">
        <v>148148.15</v>
      </c>
      <c r="E95" s="12">
        <f t="shared" si="4"/>
        <v>860.64</v>
      </c>
      <c r="F95" s="12">
        <f t="shared" si="5"/>
        <v>5185185.0499999728</v>
      </c>
    </row>
    <row r="96" spans="2:6">
      <c r="B96" s="8">
        <v>86</v>
      </c>
      <c r="C96" s="18">
        <v>46934</v>
      </c>
      <c r="D96" s="12">
        <v>148148.15</v>
      </c>
      <c r="E96" s="12">
        <f t="shared" ref="E96:E107" si="6">ROUND($D$7*F95*(C96-C95)/366,2)</f>
        <v>807.53</v>
      </c>
      <c r="F96" s="12">
        <f t="shared" si="5"/>
        <v>5037036.8999999724</v>
      </c>
    </row>
    <row r="97" spans="2:6">
      <c r="B97" s="8">
        <v>87</v>
      </c>
      <c r="C97" s="18">
        <v>46965</v>
      </c>
      <c r="D97" s="12">
        <v>148148.15</v>
      </c>
      <c r="E97" s="12">
        <f t="shared" si="6"/>
        <v>810.61</v>
      </c>
      <c r="F97" s="12">
        <f t="shared" si="5"/>
        <v>4888888.7499999721</v>
      </c>
    </row>
    <row r="98" spans="2:6">
      <c r="B98" s="8">
        <v>88</v>
      </c>
      <c r="C98" s="18">
        <v>46996</v>
      </c>
      <c r="D98" s="12">
        <v>148148.15</v>
      </c>
      <c r="E98" s="12">
        <f t="shared" si="6"/>
        <v>786.76</v>
      </c>
      <c r="F98" s="12">
        <f t="shared" si="5"/>
        <v>4740740.5999999717</v>
      </c>
    </row>
    <row r="99" spans="2:6">
      <c r="B99" s="8">
        <v>89</v>
      </c>
      <c r="C99" s="18">
        <v>47026</v>
      </c>
      <c r="D99" s="12">
        <v>148148.15</v>
      </c>
      <c r="E99" s="12">
        <f t="shared" si="6"/>
        <v>738.31</v>
      </c>
      <c r="F99" s="12">
        <f t="shared" si="5"/>
        <v>4592592.4499999713</v>
      </c>
    </row>
    <row r="100" spans="2:6">
      <c r="B100" s="8">
        <v>90</v>
      </c>
      <c r="C100" s="18">
        <v>47057</v>
      </c>
      <c r="D100" s="12">
        <v>148148.15</v>
      </c>
      <c r="E100" s="12">
        <f t="shared" si="6"/>
        <v>739.08</v>
      </c>
      <c r="F100" s="12">
        <f t="shared" si="5"/>
        <v>4444444.2999999709</v>
      </c>
    </row>
    <row r="101" spans="2:6">
      <c r="B101" s="8">
        <v>91</v>
      </c>
      <c r="C101" s="18">
        <v>47087</v>
      </c>
      <c r="D101" s="12">
        <v>148148.15</v>
      </c>
      <c r="E101" s="12">
        <f t="shared" si="6"/>
        <v>692.17</v>
      </c>
      <c r="F101" s="12">
        <f t="shared" si="5"/>
        <v>4296296.1499999706</v>
      </c>
    </row>
    <row r="102" spans="2:6">
      <c r="B102" s="8">
        <v>92</v>
      </c>
      <c r="C102" s="18">
        <v>47118</v>
      </c>
      <c r="D102" s="12">
        <v>148148.15</v>
      </c>
      <c r="E102" s="12">
        <f t="shared" si="6"/>
        <v>691.4</v>
      </c>
      <c r="F102" s="12">
        <f t="shared" si="5"/>
        <v>4148147.9999999707</v>
      </c>
    </row>
    <row r="103" spans="2:6">
      <c r="B103" s="8">
        <v>93</v>
      </c>
      <c r="C103" s="18">
        <v>47149</v>
      </c>
      <c r="D103" s="12">
        <v>148148.15</v>
      </c>
      <c r="E103" s="12">
        <f t="shared" si="6"/>
        <v>667.56</v>
      </c>
      <c r="F103" s="12">
        <f t="shared" si="5"/>
        <v>3999999.8499999708</v>
      </c>
    </row>
    <row r="104" spans="2:6">
      <c r="B104" s="8">
        <v>94</v>
      </c>
      <c r="C104" s="18">
        <v>47177</v>
      </c>
      <c r="D104" s="12">
        <v>148148.15</v>
      </c>
      <c r="E104" s="12">
        <f t="shared" si="6"/>
        <v>581.41999999999996</v>
      </c>
      <c r="F104" s="12">
        <f t="shared" si="5"/>
        <v>3851851.6999999708</v>
      </c>
    </row>
    <row r="105" spans="2:6">
      <c r="B105" s="8">
        <v>95</v>
      </c>
      <c r="C105" s="18">
        <v>47208</v>
      </c>
      <c r="D105" s="12">
        <v>148148.15</v>
      </c>
      <c r="E105" s="12">
        <f t="shared" si="6"/>
        <v>619.87</v>
      </c>
      <c r="F105" s="12">
        <f t="shared" si="5"/>
        <v>3703703.5499999709</v>
      </c>
    </row>
    <row r="106" spans="2:6">
      <c r="B106" s="8">
        <v>96</v>
      </c>
      <c r="C106" s="18">
        <v>47238</v>
      </c>
      <c r="D106" s="12">
        <v>148148.15</v>
      </c>
      <c r="E106" s="12">
        <f t="shared" si="6"/>
        <v>576.80999999999995</v>
      </c>
      <c r="F106" s="12">
        <f t="shared" si="5"/>
        <v>3555555.399999971</v>
      </c>
    </row>
    <row r="107" spans="2:6">
      <c r="B107" s="8">
        <v>97</v>
      </c>
      <c r="C107" s="18">
        <v>47269</v>
      </c>
      <c r="D107" s="12">
        <v>148148.15</v>
      </c>
      <c r="E107" s="12">
        <f t="shared" si="6"/>
        <v>572.19000000000005</v>
      </c>
      <c r="F107" s="12">
        <f t="shared" ref="F107:F130" si="7">F106-D107</f>
        <v>3407407.2499999711</v>
      </c>
    </row>
    <row r="108" spans="2:6">
      <c r="B108" s="8">
        <v>98</v>
      </c>
      <c r="C108" s="18">
        <v>47299</v>
      </c>
      <c r="D108" s="12">
        <v>148148.15</v>
      </c>
      <c r="E108" s="12">
        <f t="shared" ref="E108:E130" si="8">ROUND($D$7*F107*(C108-C107)/365,2)</f>
        <v>532.12</v>
      </c>
      <c r="F108" s="12">
        <f t="shared" si="7"/>
        <v>3259259.0999999712</v>
      </c>
    </row>
    <row r="109" spans="2:6">
      <c r="B109" s="8">
        <v>99</v>
      </c>
      <c r="C109" s="18">
        <v>47330</v>
      </c>
      <c r="D109" s="12">
        <v>148148.15</v>
      </c>
      <c r="E109" s="12">
        <f t="shared" si="8"/>
        <v>525.95000000000005</v>
      </c>
      <c r="F109" s="12">
        <f t="shared" si="7"/>
        <v>3111110.9499999713</v>
      </c>
    </row>
    <row r="110" spans="2:6">
      <c r="B110" s="8">
        <v>100</v>
      </c>
      <c r="C110" s="18">
        <v>47361</v>
      </c>
      <c r="D110" s="12">
        <v>148148.15</v>
      </c>
      <c r="E110" s="12">
        <f t="shared" si="8"/>
        <v>502.04</v>
      </c>
      <c r="F110" s="12">
        <f t="shared" si="7"/>
        <v>2962962.7999999714</v>
      </c>
    </row>
    <row r="111" spans="2:6">
      <c r="B111" s="8">
        <v>101</v>
      </c>
      <c r="C111" s="18">
        <v>47391</v>
      </c>
      <c r="D111" s="12">
        <v>148148.15</v>
      </c>
      <c r="E111" s="12">
        <f t="shared" si="8"/>
        <v>462.71</v>
      </c>
      <c r="F111" s="12">
        <f t="shared" si="7"/>
        <v>2814814.6499999715</v>
      </c>
    </row>
    <row r="112" spans="2:6">
      <c r="B112" s="8">
        <v>102</v>
      </c>
      <c r="C112" s="18">
        <v>47422</v>
      </c>
      <c r="D112" s="12">
        <v>148148.15</v>
      </c>
      <c r="E112" s="12">
        <f t="shared" si="8"/>
        <v>454.23</v>
      </c>
      <c r="F112" s="12">
        <f t="shared" si="7"/>
        <v>2666666.4999999716</v>
      </c>
    </row>
    <row r="113" spans="2:6">
      <c r="B113" s="8">
        <v>103</v>
      </c>
      <c r="C113" s="18">
        <v>47452</v>
      </c>
      <c r="D113" s="12">
        <v>148148.15</v>
      </c>
      <c r="E113" s="12">
        <f t="shared" si="8"/>
        <v>416.44</v>
      </c>
      <c r="F113" s="12">
        <f t="shared" si="7"/>
        <v>2518518.3499999717</v>
      </c>
    </row>
    <row r="114" spans="2:6">
      <c r="B114" s="8">
        <v>104</v>
      </c>
      <c r="C114" s="18">
        <v>47483</v>
      </c>
      <c r="D114" s="12">
        <v>148148.15</v>
      </c>
      <c r="E114" s="12">
        <f t="shared" si="8"/>
        <v>406.41</v>
      </c>
      <c r="F114" s="12">
        <f t="shared" si="7"/>
        <v>2370370.1999999718</v>
      </c>
    </row>
    <row r="115" spans="2:6">
      <c r="B115" s="8">
        <v>105</v>
      </c>
      <c r="C115" s="18">
        <v>47514</v>
      </c>
      <c r="D115" s="12">
        <v>148148.15</v>
      </c>
      <c r="E115" s="12">
        <f t="shared" si="8"/>
        <v>382.51</v>
      </c>
      <c r="F115" s="12">
        <f t="shared" si="7"/>
        <v>2222222.0499999719</v>
      </c>
    </row>
    <row r="116" spans="2:6">
      <c r="B116" s="8">
        <v>106</v>
      </c>
      <c r="C116" s="18">
        <v>47542</v>
      </c>
      <c r="D116" s="12">
        <v>148148.15</v>
      </c>
      <c r="E116" s="12">
        <f t="shared" si="8"/>
        <v>323.89999999999998</v>
      </c>
      <c r="F116" s="12">
        <f t="shared" si="7"/>
        <v>2074073.899999972</v>
      </c>
    </row>
    <row r="117" spans="2:6">
      <c r="B117" s="8">
        <v>107</v>
      </c>
      <c r="C117" s="18">
        <v>47573</v>
      </c>
      <c r="D117" s="12">
        <v>148148.15</v>
      </c>
      <c r="E117" s="12">
        <f t="shared" si="8"/>
        <v>334.69</v>
      </c>
      <c r="F117" s="12">
        <f t="shared" si="7"/>
        <v>1925925.7499999721</v>
      </c>
    </row>
    <row r="118" spans="2:6">
      <c r="B118" s="8">
        <v>108</v>
      </c>
      <c r="C118" s="18">
        <v>47603</v>
      </c>
      <c r="D118" s="12">
        <v>148148.15</v>
      </c>
      <c r="E118" s="12">
        <f t="shared" si="8"/>
        <v>300.76</v>
      </c>
      <c r="F118" s="12">
        <f t="shared" si="7"/>
        <v>1777777.5999999722</v>
      </c>
    </row>
    <row r="119" spans="2:6">
      <c r="B119" s="8">
        <v>109</v>
      </c>
      <c r="C119" s="18">
        <v>47634</v>
      </c>
      <c r="D119" s="12">
        <v>148148.15</v>
      </c>
      <c r="E119" s="12">
        <f t="shared" si="8"/>
        <v>286.88</v>
      </c>
      <c r="F119" s="12">
        <f t="shared" si="7"/>
        <v>1629629.4499999722</v>
      </c>
    </row>
    <row r="120" spans="2:6">
      <c r="B120" s="8">
        <v>110</v>
      </c>
      <c r="C120" s="18">
        <v>47664</v>
      </c>
      <c r="D120" s="12">
        <v>148148.15</v>
      </c>
      <c r="E120" s="12">
        <f t="shared" si="8"/>
        <v>254.49</v>
      </c>
      <c r="F120" s="12">
        <f t="shared" si="7"/>
        <v>1481481.2999999723</v>
      </c>
    </row>
    <row r="121" spans="2:6">
      <c r="B121" s="8">
        <v>111</v>
      </c>
      <c r="C121" s="18">
        <v>47695</v>
      </c>
      <c r="D121" s="12">
        <v>148148.15</v>
      </c>
      <c r="E121" s="12">
        <f t="shared" si="8"/>
        <v>239.07</v>
      </c>
      <c r="F121" s="12">
        <f t="shared" si="7"/>
        <v>1333333.1499999724</v>
      </c>
    </row>
    <row r="122" spans="2:6">
      <c r="B122" s="8">
        <v>112</v>
      </c>
      <c r="C122" s="18">
        <v>47726</v>
      </c>
      <c r="D122" s="12">
        <v>148148.15</v>
      </c>
      <c r="E122" s="12">
        <f t="shared" si="8"/>
        <v>215.16</v>
      </c>
      <c r="F122" s="12">
        <f t="shared" si="7"/>
        <v>1185184.9999999725</v>
      </c>
    </row>
    <row r="123" spans="2:6">
      <c r="B123" s="8">
        <v>113</v>
      </c>
      <c r="C123" s="18">
        <v>47756</v>
      </c>
      <c r="D123" s="12">
        <v>148148.15</v>
      </c>
      <c r="E123" s="12">
        <f t="shared" si="8"/>
        <v>185.08</v>
      </c>
      <c r="F123" s="12">
        <f t="shared" si="7"/>
        <v>1037036.8499999725</v>
      </c>
    </row>
    <row r="124" spans="2:6">
      <c r="B124" s="8">
        <v>114</v>
      </c>
      <c r="C124" s="18">
        <v>47787</v>
      </c>
      <c r="D124" s="12">
        <v>148148.15</v>
      </c>
      <c r="E124" s="12">
        <f t="shared" si="8"/>
        <v>167.35</v>
      </c>
      <c r="F124" s="12">
        <f t="shared" si="7"/>
        <v>888888.69999997248</v>
      </c>
    </row>
    <row r="125" spans="2:6">
      <c r="B125" s="8">
        <v>115</v>
      </c>
      <c r="C125" s="18">
        <v>47817</v>
      </c>
      <c r="D125" s="12">
        <v>148148.15</v>
      </c>
      <c r="E125" s="12">
        <f t="shared" si="8"/>
        <v>138.81</v>
      </c>
      <c r="F125" s="12">
        <f t="shared" si="7"/>
        <v>740740.54999997246</v>
      </c>
    </row>
    <row r="126" spans="2:6">
      <c r="B126" s="8">
        <v>116</v>
      </c>
      <c r="C126" s="18">
        <v>47848</v>
      </c>
      <c r="D126" s="12">
        <v>148148.15</v>
      </c>
      <c r="E126" s="12">
        <f t="shared" si="8"/>
        <v>119.53</v>
      </c>
      <c r="F126" s="12">
        <f t="shared" si="7"/>
        <v>592592.39999997243</v>
      </c>
    </row>
    <row r="127" spans="2:6">
      <c r="B127" s="8">
        <v>117</v>
      </c>
      <c r="C127" s="18">
        <v>47879</v>
      </c>
      <c r="D127" s="12">
        <v>148148.15</v>
      </c>
      <c r="E127" s="12">
        <f t="shared" si="8"/>
        <v>95.63</v>
      </c>
      <c r="F127" s="12">
        <f t="shared" si="7"/>
        <v>444444.24999997241</v>
      </c>
    </row>
    <row r="128" spans="2:6">
      <c r="B128" s="8">
        <v>118</v>
      </c>
      <c r="C128" s="18">
        <v>47907</v>
      </c>
      <c r="D128" s="12">
        <v>148148.15</v>
      </c>
      <c r="E128" s="12">
        <f t="shared" si="8"/>
        <v>64.78</v>
      </c>
      <c r="F128" s="12">
        <f t="shared" si="7"/>
        <v>296296.09999997239</v>
      </c>
    </row>
    <row r="129" spans="2:6">
      <c r="B129" s="8">
        <v>119</v>
      </c>
      <c r="C129" s="18">
        <v>47938</v>
      </c>
      <c r="D129" s="12">
        <v>148148.15</v>
      </c>
      <c r="E129" s="12">
        <f t="shared" si="8"/>
        <v>47.81</v>
      </c>
      <c r="F129" s="12">
        <f t="shared" si="7"/>
        <v>148147.94999997239</v>
      </c>
    </row>
    <row r="130" spans="2:6">
      <c r="B130" s="8">
        <v>120</v>
      </c>
      <c r="C130" s="18">
        <v>47968</v>
      </c>
      <c r="D130" s="12">
        <v>148147.94999999998</v>
      </c>
      <c r="E130" s="12">
        <f t="shared" si="8"/>
        <v>23.14</v>
      </c>
      <c r="F130" s="12">
        <f t="shared" si="7"/>
        <v>-2.7590431272983551E-8</v>
      </c>
    </row>
    <row r="131" spans="2:6">
      <c r="B131" s="15"/>
      <c r="C131" s="9"/>
      <c r="D131" s="16">
        <f>SUM(D11:D130)</f>
        <v>16000000.000000026</v>
      </c>
      <c r="E131" s="16">
        <f>SUM(E11:E130)</f>
        <v>168464.34</v>
      </c>
      <c r="F131" s="17"/>
    </row>
    <row r="132" spans="2:6">
      <c r="B132" s="5"/>
      <c r="C132" s="19"/>
    </row>
    <row r="133" spans="2:6">
      <c r="B133" s="5"/>
      <c r="C133" s="19"/>
    </row>
    <row r="134" spans="2:6">
      <c r="B134" s="20" t="s">
        <v>6</v>
      </c>
      <c r="C134" s="19"/>
      <c r="E134" s="14"/>
    </row>
    <row r="135" spans="2:6" ht="15">
      <c r="B135" s="21" t="s">
        <v>9</v>
      </c>
    </row>
    <row r="136" spans="2:6" ht="15">
      <c r="B136" s="21"/>
    </row>
    <row r="137" spans="2:6">
      <c r="B137" s="21" t="s">
        <v>10</v>
      </c>
      <c r="E137" s="14"/>
    </row>
    <row r="138" spans="2:6">
      <c r="B138" s="22"/>
      <c r="E138" s="14"/>
    </row>
    <row r="139" spans="2:6">
      <c r="B139" s="22"/>
      <c r="E139" s="4"/>
    </row>
    <row r="140" spans="2:6">
      <c r="B140" s="1"/>
      <c r="F140" s="22" t="s">
        <v>7</v>
      </c>
    </row>
    <row r="141" spans="2:6" ht="15">
      <c r="B141" s="1"/>
      <c r="F141" s="23" t="s">
        <v>8</v>
      </c>
    </row>
    <row r="142" spans="2:6">
      <c r="B142" s="5"/>
    </row>
    <row r="143" spans="2:6">
      <c r="B143" s="5"/>
    </row>
    <row r="144" spans="2:6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16 mln zł</vt:lpstr>
    </vt:vector>
  </TitlesOfParts>
  <Company>Siemens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wawf0005</dc:creator>
  <cp:keywords>C_Unrestricted</cp:keywords>
  <cp:lastModifiedBy>Andrzej Gryn</cp:lastModifiedBy>
  <cp:lastPrinted>2014-08-25T15:01:15Z</cp:lastPrinted>
  <dcterms:created xsi:type="dcterms:W3CDTF">2013-06-27T12:05:39Z</dcterms:created>
  <dcterms:modified xsi:type="dcterms:W3CDTF">2021-04-08T08:03:28Z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 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  <property fmtid="{D5CDD505-2E9C-101B-9397-08002B2CF9AE}" pid="7" name="MSIP_Label_a59b6cd5-d141-4a33-8bf1-0ca04484304f_Enabled">
    <vt:lpwstr>true</vt:lpwstr>
  </property>
  <property fmtid="{D5CDD505-2E9C-101B-9397-08002B2CF9AE}" pid="8" name="MSIP_Label_a59b6cd5-d141-4a33-8bf1-0ca04484304f_SetDate">
    <vt:lpwstr>2020-11-06T09:15:46Z</vt:lpwstr>
  </property>
  <property fmtid="{D5CDD505-2E9C-101B-9397-08002B2CF9AE}" pid="9" name="MSIP_Label_a59b6cd5-d141-4a33-8bf1-0ca04484304f_Method">
    <vt:lpwstr>Standard</vt:lpwstr>
  </property>
  <property fmtid="{D5CDD505-2E9C-101B-9397-08002B2CF9AE}" pid="10" name="MSIP_Label_a59b6cd5-d141-4a33-8bf1-0ca04484304f_Name">
    <vt:lpwstr>restricted-default</vt:lpwstr>
  </property>
  <property fmtid="{D5CDD505-2E9C-101B-9397-08002B2CF9AE}" pid="11" name="MSIP_Label_a59b6cd5-d141-4a33-8bf1-0ca04484304f_SiteId">
    <vt:lpwstr>38ae3bcd-9579-4fd4-adda-b42e1495d55a</vt:lpwstr>
  </property>
  <property fmtid="{D5CDD505-2E9C-101B-9397-08002B2CF9AE}" pid="12" name="MSIP_Label_a59b6cd5-d141-4a33-8bf1-0ca04484304f_ActionId">
    <vt:lpwstr>f9eb8620-7594-435b-b386-5ea50e64df68</vt:lpwstr>
  </property>
  <property fmtid="{D5CDD505-2E9C-101B-9397-08002B2CF9AE}" pid="13" name="MSIP_Label_a59b6cd5-d141-4a33-8bf1-0ca04484304f_ContentBits">
    <vt:lpwstr>0</vt:lpwstr>
  </property>
  <property fmtid="{D5CDD505-2E9C-101B-9397-08002B2CF9AE}" pid="14" name="Document_Confidentiality">
    <vt:lpwstr>Restricted</vt:lpwstr>
  </property>
</Properties>
</file>